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625"/>
  </bookViews>
  <sheets>
    <sheet name="Sheet1" sheetId="1" r:id="rId1"/>
  </sheets>
  <definedNames>
    <definedName name="_xlnm.Print_Area" localSheetId="0">Sheet1!$A$1:$G$68</definedName>
  </definedNames>
  <calcPr calcId="144525"/>
</workbook>
</file>

<file path=xl/sharedStrings.xml><?xml version="1.0" encoding="utf-8"?>
<sst xmlns="http://schemas.openxmlformats.org/spreadsheetml/2006/main" count="166" uniqueCount="118">
  <si>
    <t>报  价  表</t>
  </si>
  <si>
    <t>序号</t>
  </si>
  <si>
    <t>项目名称</t>
  </si>
  <si>
    <t>数量</t>
  </si>
  <si>
    <t>单位</t>
  </si>
  <si>
    <t>综合单价</t>
  </si>
  <si>
    <t>合计（元）</t>
  </si>
  <si>
    <t>备  注</t>
  </si>
  <si>
    <t>一</t>
  </si>
  <si>
    <t>一期电梯基坑防水补漏</t>
  </si>
  <si>
    <t>地下室管井漏水维修</t>
  </si>
  <si>
    <t>项</t>
  </si>
  <si>
    <t>1、水钻钻孔挖沟排干管井内积水  2、混泥土找平管井地面及排水沟</t>
  </si>
  <si>
    <t>电梯基坑四周及地面防水补漏            （基坑尺寸：4米*3米*2.5米高）</t>
  </si>
  <si>
    <t>点</t>
  </si>
  <si>
    <t>1. 清理基层：沿基坑四周清理漏水松脱混泥土块，宽3m、深2.5cm，敲掉酥松混凝土，吹净灰尘、排干积水
2. 布孔埋针：环绕槽体斜打注浆孔，孔距8~10cm，全部拧紧固定注浆针头
3. 表层封边：兑水速拌堵漏王，把整个凹槽除针头外全部封死压实，静置20~30分钟干透（防注浆跑浆）
4. 高压注浆：接注浆机挨个针头打压注浆，看到隔壁针头冒同色浆液就锁止阀门，依次打完所有点位
5. 修平收尾：注浆静置2小时浆液固化后，割掉外露针头，再用堵漏王把针头位置抹平收光</t>
  </si>
  <si>
    <t>小 计</t>
  </si>
  <si>
    <t>二</t>
  </si>
  <si>
    <t>库房制作安装</t>
  </si>
  <si>
    <t>A级防火彩钢板制作安装</t>
  </si>
  <si>
    <t>m²</t>
  </si>
  <si>
    <t>钢结构、A级防火彩钢板隔断、辅材</t>
  </si>
  <si>
    <t>彩钢板门制作</t>
  </si>
  <si>
    <t>扇</t>
  </si>
  <si>
    <t>门锁、制作门料、辅材</t>
  </si>
  <si>
    <t>板房制作安装人工费</t>
  </si>
  <si>
    <t>工</t>
  </si>
  <si>
    <t>人工费</t>
  </si>
  <si>
    <t>钢结构基础底座</t>
  </si>
  <si>
    <t>座</t>
  </si>
  <si>
    <t>1、用槽钢或方钢制作底座            2、基础制作尺寸3M*3M*40CM</t>
  </si>
  <si>
    <t>钢结构基础底座安装人工费</t>
  </si>
  <si>
    <t>小计</t>
  </si>
  <si>
    <t>三</t>
  </si>
  <si>
    <t>外墙风机防雨罩制作安装</t>
  </si>
  <si>
    <t>50*50CM不锈钢外墙风机防雨罩</t>
  </si>
  <si>
    <t>个</t>
  </si>
  <si>
    <t>1、外墙风机防雨罩用膨胀螺栓固定  2、四周打耐候胶防水</t>
  </si>
  <si>
    <t>40*80CM不锈钢外墙风机防雨罩</t>
  </si>
  <si>
    <t>1、外墙风机防雨罩用膨胀螺栓固定  3、四周打耐候胶防水</t>
  </si>
  <si>
    <t>防雨罩安装人工费</t>
  </si>
  <si>
    <t>外墙安装人工费</t>
  </si>
  <si>
    <t>四</t>
  </si>
  <si>
    <t>柴油机房防火隔断安装</t>
  </si>
  <si>
    <t>隔断材料</t>
  </si>
  <si>
    <t>上下槽、A级防火彩钢板隔断、辅材</t>
  </si>
  <si>
    <t>隔断门制作</t>
  </si>
  <si>
    <t>隔断制作安装人工费</t>
  </si>
  <si>
    <t>监控移位</t>
  </si>
  <si>
    <t>网线直接、网线、监控拆装人工费</t>
  </si>
  <si>
    <t>五</t>
  </si>
  <si>
    <t>南门入口处地面线槽加盖减速带保护</t>
  </si>
  <si>
    <t>地面线槽水泥沙修补</t>
  </si>
  <si>
    <t>水泥、沙、辅材、人工费</t>
  </si>
  <si>
    <t>加宽橡胶减速带</t>
  </si>
  <si>
    <t>米</t>
  </si>
  <si>
    <t>60cm宽橡胶减速带、爆炸螺丝、辅材
做法：1、施工区域清理
2、线槽处水泥修复
3、安装加宽橡胶减速带</t>
  </si>
  <si>
    <t>安装人工费</t>
  </si>
  <si>
    <t>六</t>
  </si>
  <si>
    <t>幕墙高空取样</t>
  </si>
  <si>
    <t>高空作业、幕墙拆装</t>
  </si>
  <si>
    <t>七</t>
  </si>
  <si>
    <t>6号楼开挖排水槽</t>
  </si>
  <si>
    <t>现场清理</t>
  </si>
  <si>
    <t>高压清理油垢
做法：1.清空施工沿线设备、杂物、落残渣，高压清理油垢；</t>
  </si>
  <si>
    <t>成品保护</t>
  </si>
  <si>
    <t>保护材料、人工费
做法：1、对灶台、电器、地面干净区域做遮盖保护；</t>
  </si>
  <si>
    <t>定位开槽</t>
  </si>
  <si>
    <t>m</t>
  </si>
  <si>
    <t>宽5cm、深3-4cmU型导流槽
做法：1、放线定位
2.开槽位置：墙地交接阴角一体成型槽；
3.槽体尺寸：宽5cm、深3–4cm U型导流槽；
4.工艺要求：槽体平整、顺直、无崩边、无高低坎，保证水流一通到底；
5.全程不开承重墙深槽、不破坏结构、无任何暗埋管线。</t>
  </si>
  <si>
    <t>过道横向加盖板宽沟槽</t>
  </si>
  <si>
    <t>304不锈钢地沟盖板、适配10cm盖板宽沟槽</t>
  </si>
  <si>
    <t>槽体找坡</t>
  </si>
  <si>
    <t>1、整体向就近低点做顺水坡度，统一坡向、无倒坡、无死水潭。
坡度标准：3‰–5‰商用大坡度，适配食堂大水量冲刷。</t>
  </si>
  <si>
    <t>槽体基层硬化、堵漏止水</t>
  </si>
  <si>
    <t>1、槽内疏松砂浆、起鼓层全部剔除干净；
2.墙体渗水缝隙、毛孔用高效堵漏王封堵压实；
3.针对食堂外墙渗水，做槽口基层刚性止水加固。</t>
  </si>
  <si>
    <t>涂刷防水层</t>
  </si>
  <si>
    <t>1、采用厨卫耐油污柔性防水，区别家用普通防水：
2.槽内满刷第一遍防水，全覆盖无漏底；
3.阴角、槽边做加强附加层；
4.干透后涂刷第二遍整体防水，形成完整防渗层；
目的：杜绝开槽后墙体继续渗水、返碱、发霉。</t>
  </si>
  <si>
    <t>室外布排水管</t>
  </si>
  <si>
    <t>排水管</t>
  </si>
  <si>
    <t>卫生清理及建筑垃圾清运</t>
  </si>
  <si>
    <t>八</t>
  </si>
  <si>
    <t>6号楼一楼排污主管道更换</t>
  </si>
  <si>
    <t>拆除地面瓷砖及管道开挖</t>
  </si>
  <si>
    <t>1. 人工挖沟，沟宽60cm，埋深≥70cm
2. 严格找1.5%-2%坡度，全程朝着下水井下坡，绝对不能反坡
3. 沟底找平夯实，石头硬块清理干净，土方堆离沟边1米以上，防止塌方
4. 先确认地下电线、水管位置，严禁挖破原有管线</t>
  </si>
  <si>
    <t>管道布装材料</t>
  </si>
  <si>
    <t>1. 沟底先铺10cm厚砂石垫层找平
2. 管道承插接口必须装好橡胶密封圈，涂润滑剂插到位，不漏水</t>
  </si>
  <si>
    <t>管道布装及收口处防水处理</t>
  </si>
  <si>
    <t>1. 上端用转换接头，牢牢接死外墙排水立管，根部混凝土防水封堵
2. 下端伸进检查井内壁，砂浆+密封胶严密封死，管口平整不突兀。</t>
  </si>
  <si>
    <t>地面回填</t>
  </si>
  <si>
    <t>1. 管道两边先用细沙、细土对称回填，严禁大石头砸管
2. 分层回填分层夯实，每层厚度不超30cm
3. 管顶50cm以内人工轻打，禁止挖机直接碾压管道
4. 最后回填到和原地面齐平，恢复场地原貌</t>
  </si>
  <si>
    <t>瓷砖铺贴材料费</t>
  </si>
  <si>
    <t>600*600地砖、水泥、沙、填缝剂</t>
  </si>
  <si>
    <t>瓷砖铺贴人工费</t>
  </si>
  <si>
    <t>九</t>
  </si>
  <si>
    <t>院内井盖及排水沟盖板下陷修复</t>
  </si>
  <si>
    <t>井盖下陷修复</t>
  </si>
  <si>
    <t>砖、水泥、沙、辅材、人工费
做法：1.施工围挡
2.拆除井盖
3.井盖基层处理（水泥、沙、砖块）
4、安装井盖及井盖周边抹平</t>
  </si>
  <si>
    <t>加重型排水井盖</t>
  </si>
  <si>
    <t>套</t>
  </si>
  <si>
    <t>450*750加重型排水井盖</t>
  </si>
  <si>
    <t>排水沟盖板下陷修复</t>
  </si>
  <si>
    <t>爆炸螺丝、水泥、沙、辅材、人工费</t>
  </si>
  <si>
    <t>十</t>
  </si>
  <si>
    <t>行政楼1楼SPD仓库天花漏水</t>
  </si>
  <si>
    <t>天花雨水管边漏水</t>
  </si>
  <si>
    <t>点位</t>
  </si>
  <si>
    <t>1. 布孔埋针：环绕槽体斜打注浆孔，孔距8~10cm，全部拧紧固定注浆针头
2. 表层封边：兑水速拌堵漏王，把整个凹槽除针头外全部封死压实，静置20~30分钟干透（防注浆跑浆）
3. 高压注浆：接注浆机挨个针头打压注浆，看到隔壁针头冒同色浆液就锁止阀门，依次打完所有点位
4. 修平收尾：注浆静置2小时浆液固化后，割掉外露针头，再用堵漏王把针头位置抹平收光</t>
  </si>
  <si>
    <t>楼面雨水管下水口防水重做</t>
  </si>
  <si>
    <t>1. 开槽清渣：沿管道外圈开V型槽，宽60cm、深30cm，敲掉原有混凝土及 防水层，吹净灰尘、排干积水                             2. 管口封边：兑水速拌堵漏王封堵    3、管口重新刷2层室外防水补漏涂料                             4、修平收尾：待试水无漏后，再用混泥土砂浆修平下水口</t>
  </si>
  <si>
    <t>直接费</t>
  </si>
  <si>
    <t>工程管理费</t>
  </si>
  <si>
    <t>税金（直接费+工程管理费的9%）</t>
  </si>
  <si>
    <t>增值税普通发票</t>
  </si>
  <si>
    <t>工程金额含税合计</t>
  </si>
  <si>
    <t xml:space="preserve">以上报价含材料、施工、安装，含增值税普通发票                                                </t>
  </si>
  <si>
    <t xml:space="preserve">报价单位：                         联系人：              联系电话：         </t>
  </si>
  <si>
    <t xml:space="preserve"> </t>
  </si>
</sst>
</file>

<file path=xl/styles.xml><?xml version="1.0" encoding="utf-8"?>
<styleSheet xmlns="http://schemas.openxmlformats.org/spreadsheetml/2006/main">
  <numFmts count="7">
    <numFmt numFmtId="176" formatCode="0;[Red]0"/>
    <numFmt numFmtId="177" formatCode="0.00_ "/>
    <numFmt numFmtId="43" formatCode="_ * #,##0.00_ ;_ * \-#,##0.00_ ;_ * &quot;-&quot;??_ ;_ @_ "/>
    <numFmt numFmtId="178" formatCode="0.00;[Red]0.00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6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3" fillId="1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0" borderId="8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1" fillId="9" borderId="5" applyNumberFormat="0" applyAlignment="0" applyProtection="0">
      <alignment vertical="center"/>
    </xf>
    <xf numFmtId="0" fontId="16" fillId="25" borderId="9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178" fontId="1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 applyProtection="1">
      <alignment horizontal="center" vertical="center"/>
    </xf>
    <xf numFmtId="178" fontId="2" fillId="0" borderId="0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178" fontId="3" fillId="0" borderId="1" xfId="0" applyNumberFormat="1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 vertical="center"/>
    </xf>
    <xf numFmtId="0" fontId="1" fillId="0" borderId="1" xfId="0" applyFont="1" applyFill="1" applyBorder="1" applyAlignment="1" applyProtection="1">
      <alignment horizontal="center" vertical="center"/>
    </xf>
    <xf numFmtId="178" fontId="1" fillId="0" borderId="1" xfId="0" applyNumberFormat="1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vertical="center"/>
    </xf>
    <xf numFmtId="177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left" vertical="center"/>
    </xf>
    <xf numFmtId="178" fontId="1" fillId="0" borderId="1" xfId="0" applyNumberFormat="1" applyFont="1" applyFill="1" applyBorder="1" applyAlignment="1">
      <alignment horizontal="center" vertical="center"/>
    </xf>
    <xf numFmtId="178" fontId="3" fillId="2" borderId="1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left" vertical="center"/>
    </xf>
    <xf numFmtId="0" fontId="1" fillId="0" borderId="3" xfId="0" applyNumberFormat="1" applyFont="1" applyFill="1" applyBorder="1" applyAlignment="1">
      <alignment horizontal="center" vertical="center"/>
    </xf>
    <xf numFmtId="178" fontId="1" fillId="0" borderId="3" xfId="0" applyNumberFormat="1" applyFont="1" applyFill="1" applyBorder="1" applyAlignment="1">
      <alignment horizontal="center" vertical="center"/>
    </xf>
    <xf numFmtId="178" fontId="3" fillId="2" borderId="3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178" fontId="3" fillId="0" borderId="0" xfId="0" applyNumberFormat="1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7"/>
  <sheetViews>
    <sheetView tabSelected="1" zoomScale="85" zoomScaleNormal="85" zoomScaleSheetLayoutView="130" workbookViewId="0">
      <selection activeCell="A3" sqref="A3"/>
    </sheetView>
  </sheetViews>
  <sheetFormatPr defaultColWidth="10" defaultRowHeight="14.25" outlineLevelCol="6"/>
  <cols>
    <col min="1" max="1" width="4.75" style="2" customWidth="1"/>
    <col min="2" max="2" width="30.75" style="2" customWidth="1"/>
    <col min="3" max="3" width="8.75" style="2" customWidth="1"/>
    <col min="4" max="4" width="5.875" style="2" customWidth="1"/>
    <col min="5" max="5" width="9.125" style="4" customWidth="1"/>
    <col min="6" max="6" width="12.375" style="4" customWidth="1"/>
    <col min="7" max="7" width="31.75" style="2" customWidth="1"/>
    <col min="8" max="16382" width="10" style="2"/>
  </cols>
  <sheetData>
    <row r="1" s="1" customFormat="1" ht="49" customHeight="1" spans="1:7">
      <c r="A1" s="5" t="s">
        <v>0</v>
      </c>
      <c r="B1" s="5"/>
      <c r="C1" s="5"/>
      <c r="D1" s="5"/>
      <c r="E1" s="6"/>
      <c r="F1" s="6"/>
      <c r="G1" s="5"/>
    </row>
    <row r="2" s="1" customFormat="1" ht="25" customHeight="1" spans="1:7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9" t="s">
        <v>7</v>
      </c>
    </row>
    <row r="3" s="1" customFormat="1" ht="25" customHeight="1" spans="1:7">
      <c r="A3" s="7" t="s">
        <v>8</v>
      </c>
      <c r="B3" s="10" t="s">
        <v>9</v>
      </c>
      <c r="C3" s="11"/>
      <c r="D3" s="11"/>
      <c r="E3" s="12"/>
      <c r="F3" s="12"/>
      <c r="G3" s="13"/>
    </row>
    <row r="4" s="1" customFormat="1" ht="40" customHeight="1" spans="1:7">
      <c r="A4" s="11">
        <v>1</v>
      </c>
      <c r="B4" s="14" t="s">
        <v>10</v>
      </c>
      <c r="C4" s="15">
        <v>1</v>
      </c>
      <c r="D4" s="16" t="s">
        <v>11</v>
      </c>
      <c r="E4" s="12">
        <v>0</v>
      </c>
      <c r="F4" s="12">
        <f>E4*C4</f>
        <v>0</v>
      </c>
      <c r="G4" s="17" t="s">
        <v>12</v>
      </c>
    </row>
    <row r="5" s="1" customFormat="1" ht="228" spans="1:7">
      <c r="A5" s="11">
        <v>2</v>
      </c>
      <c r="B5" s="17" t="s">
        <v>13</v>
      </c>
      <c r="C5" s="15">
        <v>2</v>
      </c>
      <c r="D5" s="16" t="s">
        <v>14</v>
      </c>
      <c r="E5" s="12">
        <v>0</v>
      </c>
      <c r="F5" s="12">
        <f>E5*C5</f>
        <v>0</v>
      </c>
      <c r="G5" s="17" t="s">
        <v>15</v>
      </c>
    </row>
    <row r="6" s="1" customFormat="1" ht="25" customHeight="1" spans="1:7">
      <c r="A6" s="11"/>
      <c r="B6" s="18" t="s">
        <v>16</v>
      </c>
      <c r="C6" s="11"/>
      <c r="D6" s="11"/>
      <c r="E6" s="12"/>
      <c r="F6" s="8">
        <f>SUM(F4:F5)</f>
        <v>0</v>
      </c>
      <c r="G6" s="13"/>
    </row>
    <row r="7" s="1" customFormat="1" ht="25" customHeight="1" spans="1:7">
      <c r="A7" s="7" t="s">
        <v>17</v>
      </c>
      <c r="B7" s="10" t="s">
        <v>18</v>
      </c>
      <c r="C7" s="11"/>
      <c r="D7" s="11"/>
      <c r="E7" s="12"/>
      <c r="F7" s="12"/>
      <c r="G7" s="13"/>
    </row>
    <row r="8" s="1" customFormat="1" ht="25" customHeight="1" spans="1:7">
      <c r="A8" s="11">
        <v>1</v>
      </c>
      <c r="B8" s="19" t="s">
        <v>19</v>
      </c>
      <c r="C8" s="20">
        <v>52.25</v>
      </c>
      <c r="D8" s="16" t="s">
        <v>20</v>
      </c>
      <c r="E8" s="12">
        <v>0</v>
      </c>
      <c r="F8" s="12">
        <f>C8*E8</f>
        <v>0</v>
      </c>
      <c r="G8" s="21" t="s">
        <v>21</v>
      </c>
    </row>
    <row r="9" s="1" customFormat="1" ht="25" customHeight="1" spans="1:7">
      <c r="A9" s="11">
        <v>2</v>
      </c>
      <c r="B9" s="19" t="s">
        <v>22</v>
      </c>
      <c r="C9" s="16">
        <v>1</v>
      </c>
      <c r="D9" s="16" t="s">
        <v>23</v>
      </c>
      <c r="E9" s="12">
        <v>0</v>
      </c>
      <c r="F9" s="12">
        <f>C9*E9</f>
        <v>0</v>
      </c>
      <c r="G9" s="21" t="s">
        <v>24</v>
      </c>
    </row>
    <row r="10" s="1" customFormat="1" ht="25" customHeight="1" spans="1:7">
      <c r="A10" s="11">
        <v>3</v>
      </c>
      <c r="B10" s="19" t="s">
        <v>25</v>
      </c>
      <c r="C10" s="20">
        <v>4</v>
      </c>
      <c r="D10" s="16" t="s">
        <v>26</v>
      </c>
      <c r="E10" s="12">
        <v>0</v>
      </c>
      <c r="F10" s="12">
        <f>C10*E10</f>
        <v>0</v>
      </c>
      <c r="G10" s="21" t="s">
        <v>27</v>
      </c>
    </row>
    <row r="11" s="1" customFormat="1" ht="36" customHeight="1" spans="1:7">
      <c r="A11" s="11">
        <v>4</v>
      </c>
      <c r="B11" s="19" t="s">
        <v>28</v>
      </c>
      <c r="C11" s="20">
        <v>9</v>
      </c>
      <c r="D11" s="16" t="s">
        <v>29</v>
      </c>
      <c r="E11" s="12">
        <v>0</v>
      </c>
      <c r="F11" s="12">
        <f>C11*E11</f>
        <v>0</v>
      </c>
      <c r="G11" s="22" t="s">
        <v>30</v>
      </c>
    </row>
    <row r="12" s="1" customFormat="1" ht="25" customHeight="1" spans="1:7">
      <c r="A12" s="11">
        <v>5</v>
      </c>
      <c r="B12" s="19" t="s">
        <v>31</v>
      </c>
      <c r="C12" s="20">
        <v>1</v>
      </c>
      <c r="D12" s="16" t="s">
        <v>26</v>
      </c>
      <c r="E12" s="12">
        <v>0</v>
      </c>
      <c r="F12" s="12">
        <f>C12*E12</f>
        <v>0</v>
      </c>
      <c r="G12" s="21" t="s">
        <v>27</v>
      </c>
    </row>
    <row r="13" s="1" customFormat="1" ht="25" customHeight="1" spans="1:7">
      <c r="A13" s="7"/>
      <c r="B13" s="18" t="s">
        <v>32</v>
      </c>
      <c r="C13" s="11"/>
      <c r="D13" s="11"/>
      <c r="E13" s="12"/>
      <c r="F13" s="8">
        <f>SUM(F8:F12)</f>
        <v>0</v>
      </c>
      <c r="G13" s="13"/>
    </row>
    <row r="14" s="1" customFormat="1" ht="25" customHeight="1" spans="1:7">
      <c r="A14" s="7" t="s">
        <v>33</v>
      </c>
      <c r="B14" s="10" t="s">
        <v>34</v>
      </c>
      <c r="C14" s="11"/>
      <c r="D14" s="11"/>
      <c r="E14" s="12"/>
      <c r="F14" s="12"/>
      <c r="G14" s="13"/>
    </row>
    <row r="15" s="1" customFormat="1" ht="36" customHeight="1" spans="1:7">
      <c r="A15" s="11">
        <v>1</v>
      </c>
      <c r="B15" s="19" t="s">
        <v>35</v>
      </c>
      <c r="C15" s="20">
        <v>2</v>
      </c>
      <c r="D15" s="16" t="s">
        <v>36</v>
      </c>
      <c r="E15" s="12">
        <v>0</v>
      </c>
      <c r="F15" s="12">
        <f t="shared" ref="F15:F23" si="0">C15*E15</f>
        <v>0</v>
      </c>
      <c r="G15" s="22" t="s">
        <v>37</v>
      </c>
    </row>
    <row r="16" s="1" customFormat="1" ht="37" customHeight="1" spans="1:7">
      <c r="A16" s="11">
        <v>2</v>
      </c>
      <c r="B16" s="19" t="s">
        <v>38</v>
      </c>
      <c r="C16" s="20">
        <v>2</v>
      </c>
      <c r="D16" s="16" t="s">
        <v>36</v>
      </c>
      <c r="E16" s="12">
        <v>0</v>
      </c>
      <c r="F16" s="12">
        <f t="shared" si="0"/>
        <v>0</v>
      </c>
      <c r="G16" s="22" t="s">
        <v>39</v>
      </c>
    </row>
    <row r="17" s="1" customFormat="1" ht="25" customHeight="1" spans="1:7">
      <c r="A17" s="11">
        <v>3</v>
      </c>
      <c r="B17" s="19" t="s">
        <v>40</v>
      </c>
      <c r="C17" s="20">
        <v>4</v>
      </c>
      <c r="D17" s="16" t="s">
        <v>36</v>
      </c>
      <c r="E17" s="12">
        <v>0</v>
      </c>
      <c r="F17" s="12">
        <f t="shared" si="0"/>
        <v>0</v>
      </c>
      <c r="G17" s="21" t="s">
        <v>41</v>
      </c>
    </row>
    <row r="18" s="1" customFormat="1" ht="25" customHeight="1" spans="1:7">
      <c r="A18" s="11"/>
      <c r="B18" s="18" t="s">
        <v>32</v>
      </c>
      <c r="C18" s="11"/>
      <c r="D18" s="11"/>
      <c r="E18" s="12"/>
      <c r="F18" s="8">
        <f>SUM(F14:F16)</f>
        <v>0</v>
      </c>
      <c r="G18" s="21"/>
    </row>
    <row r="19" s="1" customFormat="1" ht="25" customHeight="1" spans="1:7">
      <c r="A19" s="7" t="s">
        <v>42</v>
      </c>
      <c r="B19" s="10" t="s">
        <v>43</v>
      </c>
      <c r="C19" s="11"/>
      <c r="D19" s="11"/>
      <c r="E19" s="12"/>
      <c r="F19" s="12"/>
      <c r="G19" s="13"/>
    </row>
    <row r="20" s="1" customFormat="1" ht="25" customHeight="1" spans="1:7">
      <c r="A20" s="11">
        <v>1</v>
      </c>
      <c r="B20" s="19" t="s">
        <v>44</v>
      </c>
      <c r="C20" s="20">
        <f>3.7*3.07</f>
        <v>11.359</v>
      </c>
      <c r="D20" s="16" t="s">
        <v>20</v>
      </c>
      <c r="E20" s="12">
        <v>0</v>
      </c>
      <c r="F20" s="12">
        <f t="shared" si="0"/>
        <v>0</v>
      </c>
      <c r="G20" s="21" t="s">
        <v>45</v>
      </c>
    </row>
    <row r="21" s="1" customFormat="1" ht="25" customHeight="1" spans="1:7">
      <c r="A21" s="11">
        <v>2</v>
      </c>
      <c r="B21" s="19" t="s">
        <v>46</v>
      </c>
      <c r="C21" s="16">
        <v>1</v>
      </c>
      <c r="D21" s="16" t="s">
        <v>23</v>
      </c>
      <c r="E21" s="12">
        <v>0</v>
      </c>
      <c r="F21" s="12">
        <f t="shared" si="0"/>
        <v>0</v>
      </c>
      <c r="G21" s="21" t="s">
        <v>24</v>
      </c>
    </row>
    <row r="22" s="1" customFormat="1" ht="25" customHeight="1" spans="1:7">
      <c r="A22" s="11">
        <v>3</v>
      </c>
      <c r="B22" s="19" t="s">
        <v>47</v>
      </c>
      <c r="C22" s="20">
        <v>2</v>
      </c>
      <c r="D22" s="16" t="s">
        <v>26</v>
      </c>
      <c r="E22" s="12">
        <v>0</v>
      </c>
      <c r="F22" s="12">
        <f t="shared" si="0"/>
        <v>0</v>
      </c>
      <c r="G22" s="21" t="s">
        <v>27</v>
      </c>
    </row>
    <row r="23" s="1" customFormat="1" ht="25" customHeight="1" spans="1:7">
      <c r="A23" s="11">
        <v>4</v>
      </c>
      <c r="B23" s="19" t="s">
        <v>48</v>
      </c>
      <c r="C23" s="20">
        <v>1</v>
      </c>
      <c r="D23" s="16" t="s">
        <v>11</v>
      </c>
      <c r="E23" s="12">
        <v>0</v>
      </c>
      <c r="F23" s="12">
        <f t="shared" si="0"/>
        <v>0</v>
      </c>
      <c r="G23" s="21" t="s">
        <v>49</v>
      </c>
    </row>
    <row r="24" s="1" customFormat="1" ht="25" customHeight="1" spans="1:7">
      <c r="A24" s="11"/>
      <c r="B24" s="18" t="s">
        <v>32</v>
      </c>
      <c r="C24" s="11"/>
      <c r="D24" s="11"/>
      <c r="E24" s="12"/>
      <c r="F24" s="8">
        <f>SUM(F20:F23)</f>
        <v>0</v>
      </c>
      <c r="G24" s="13"/>
    </row>
    <row r="25" s="1" customFormat="1" ht="25" customHeight="1" spans="1:7">
      <c r="A25" s="7" t="s">
        <v>50</v>
      </c>
      <c r="B25" s="10" t="s">
        <v>51</v>
      </c>
      <c r="C25" s="11"/>
      <c r="D25" s="11"/>
      <c r="E25" s="12"/>
      <c r="F25" s="12"/>
      <c r="G25" s="11"/>
    </row>
    <row r="26" s="1" customFormat="1" ht="25" customHeight="1" spans="1:7">
      <c r="A26" s="11">
        <v>1</v>
      </c>
      <c r="B26" s="19" t="s">
        <v>52</v>
      </c>
      <c r="C26" s="20">
        <v>1</v>
      </c>
      <c r="D26" s="16" t="s">
        <v>11</v>
      </c>
      <c r="E26" s="12">
        <v>0</v>
      </c>
      <c r="F26" s="12">
        <f t="shared" ref="F26:F28" si="1">C26*E26</f>
        <v>0</v>
      </c>
      <c r="G26" s="21" t="s">
        <v>53</v>
      </c>
    </row>
    <row r="27" s="1" customFormat="1" ht="25" customHeight="1" spans="1:7">
      <c r="A27" s="11">
        <v>2</v>
      </c>
      <c r="B27" s="19" t="s">
        <v>54</v>
      </c>
      <c r="C27" s="20">
        <v>6.3</v>
      </c>
      <c r="D27" s="16" t="s">
        <v>55</v>
      </c>
      <c r="E27" s="12">
        <v>0</v>
      </c>
      <c r="F27" s="12">
        <f t="shared" si="1"/>
        <v>0</v>
      </c>
      <c r="G27" s="23" t="s">
        <v>56</v>
      </c>
    </row>
    <row r="28" s="1" customFormat="1" ht="25" customHeight="1" spans="1:7">
      <c r="A28" s="11">
        <v>3</v>
      </c>
      <c r="B28" s="19" t="s">
        <v>57</v>
      </c>
      <c r="C28" s="20">
        <v>1</v>
      </c>
      <c r="D28" s="16" t="s">
        <v>11</v>
      </c>
      <c r="E28" s="12">
        <v>0</v>
      </c>
      <c r="F28" s="12">
        <f t="shared" si="1"/>
        <v>0</v>
      </c>
      <c r="G28" s="21" t="s">
        <v>57</v>
      </c>
    </row>
    <row r="29" s="1" customFormat="1" ht="25" customHeight="1" spans="1:7">
      <c r="A29" s="11"/>
      <c r="B29" s="18" t="s">
        <v>32</v>
      </c>
      <c r="C29" s="11"/>
      <c r="D29" s="11"/>
      <c r="E29" s="12"/>
      <c r="F29" s="8">
        <f>SUM(F26:F28)</f>
        <v>0</v>
      </c>
      <c r="G29" s="11"/>
    </row>
    <row r="30" s="1" customFormat="1" ht="25" customHeight="1" spans="1:7">
      <c r="A30" s="7" t="s">
        <v>58</v>
      </c>
      <c r="B30" s="10" t="s">
        <v>59</v>
      </c>
      <c r="C30" s="11"/>
      <c r="D30" s="11"/>
      <c r="E30" s="12"/>
      <c r="F30" s="12"/>
      <c r="G30" s="11"/>
    </row>
    <row r="31" s="1" customFormat="1" ht="25" customHeight="1" spans="1:7">
      <c r="A31" s="11">
        <v>1</v>
      </c>
      <c r="B31" s="19" t="s">
        <v>59</v>
      </c>
      <c r="C31" s="20">
        <v>4</v>
      </c>
      <c r="D31" s="16" t="s">
        <v>14</v>
      </c>
      <c r="E31" s="12">
        <v>0</v>
      </c>
      <c r="F31" s="12">
        <f>C31*E31</f>
        <v>0</v>
      </c>
      <c r="G31" s="23" t="s">
        <v>60</v>
      </c>
    </row>
    <row r="32" s="1" customFormat="1" ht="25" customHeight="1" spans="1:7">
      <c r="A32" s="11"/>
      <c r="B32" s="18" t="s">
        <v>32</v>
      </c>
      <c r="C32" s="11"/>
      <c r="D32" s="11"/>
      <c r="E32" s="12"/>
      <c r="F32" s="8">
        <f>SUM(F31)</f>
        <v>0</v>
      </c>
      <c r="G32" s="11"/>
    </row>
    <row r="33" s="1" customFormat="1" ht="25" customHeight="1" spans="1:7">
      <c r="A33" s="7" t="s">
        <v>61</v>
      </c>
      <c r="B33" s="10" t="s">
        <v>62</v>
      </c>
      <c r="C33" s="11"/>
      <c r="D33" s="11"/>
      <c r="E33" s="12"/>
      <c r="F33" s="12"/>
      <c r="G33" s="11"/>
    </row>
    <row r="34" s="1" customFormat="1" ht="42.75" spans="1:7">
      <c r="A34" s="11">
        <v>1</v>
      </c>
      <c r="B34" s="14" t="s">
        <v>63</v>
      </c>
      <c r="C34" s="15">
        <v>1</v>
      </c>
      <c r="D34" s="16" t="s">
        <v>11</v>
      </c>
      <c r="E34" s="12">
        <v>0</v>
      </c>
      <c r="F34" s="12">
        <f t="shared" ref="F34:F42" si="2">E34*C34</f>
        <v>0</v>
      </c>
      <c r="G34" s="17" t="s">
        <v>64</v>
      </c>
    </row>
    <row r="35" s="1" customFormat="1" ht="42.75" spans="1:7">
      <c r="A35" s="11">
        <v>2</v>
      </c>
      <c r="B35" s="14" t="s">
        <v>65</v>
      </c>
      <c r="C35" s="15">
        <v>1</v>
      </c>
      <c r="D35" s="16" t="s">
        <v>11</v>
      </c>
      <c r="E35" s="12">
        <v>0</v>
      </c>
      <c r="F35" s="12">
        <f t="shared" si="2"/>
        <v>0</v>
      </c>
      <c r="G35" s="24" t="s">
        <v>66</v>
      </c>
    </row>
    <row r="36" s="1" customFormat="1" ht="156.75" spans="1:7">
      <c r="A36" s="11">
        <v>3</v>
      </c>
      <c r="B36" s="19" t="s">
        <v>67</v>
      </c>
      <c r="C36" s="16">
        <f>34.6+7.2-(14*0.6)</f>
        <v>33.4</v>
      </c>
      <c r="D36" s="11" t="s">
        <v>68</v>
      </c>
      <c r="E36" s="12">
        <v>0</v>
      </c>
      <c r="F36" s="12">
        <f t="shared" si="2"/>
        <v>0</v>
      </c>
      <c r="G36" s="24" t="s">
        <v>69</v>
      </c>
    </row>
    <row r="37" s="1" customFormat="1" ht="28.5" spans="1:7">
      <c r="A37" s="11">
        <v>4</v>
      </c>
      <c r="B37" s="19" t="s">
        <v>70</v>
      </c>
      <c r="C37" s="16">
        <v>2.4</v>
      </c>
      <c r="D37" s="11" t="s">
        <v>68</v>
      </c>
      <c r="E37" s="12">
        <v>0</v>
      </c>
      <c r="F37" s="12">
        <f t="shared" si="2"/>
        <v>0</v>
      </c>
      <c r="G37" s="24" t="s">
        <v>71</v>
      </c>
    </row>
    <row r="38" s="1" customFormat="1" ht="57" spans="1:7">
      <c r="A38" s="11">
        <v>5</v>
      </c>
      <c r="B38" s="19" t="s">
        <v>72</v>
      </c>
      <c r="C38" s="16">
        <f t="shared" ref="C38:C40" si="3">37+7.2-(14*0.6)</f>
        <v>35.8</v>
      </c>
      <c r="D38" s="11" t="s">
        <v>68</v>
      </c>
      <c r="E38" s="12">
        <v>0</v>
      </c>
      <c r="F38" s="12">
        <f t="shared" si="2"/>
        <v>0</v>
      </c>
      <c r="G38" s="24" t="s">
        <v>73</v>
      </c>
    </row>
    <row r="39" s="1" customFormat="1" ht="85.5" spans="1:7">
      <c r="A39" s="11">
        <v>6</v>
      </c>
      <c r="B39" s="19" t="s">
        <v>74</v>
      </c>
      <c r="C39" s="16">
        <f t="shared" si="3"/>
        <v>35.8</v>
      </c>
      <c r="D39" s="11" t="s">
        <v>68</v>
      </c>
      <c r="E39" s="12">
        <v>0</v>
      </c>
      <c r="F39" s="12">
        <f t="shared" si="2"/>
        <v>0</v>
      </c>
      <c r="G39" s="24" t="s">
        <v>75</v>
      </c>
    </row>
    <row r="40" s="1" customFormat="1" ht="128.25" spans="1:7">
      <c r="A40" s="11">
        <v>7</v>
      </c>
      <c r="B40" s="19" t="s">
        <v>76</v>
      </c>
      <c r="C40" s="16">
        <f t="shared" si="3"/>
        <v>35.8</v>
      </c>
      <c r="D40" s="11" t="s">
        <v>68</v>
      </c>
      <c r="E40" s="12">
        <v>0</v>
      </c>
      <c r="F40" s="12">
        <f t="shared" si="2"/>
        <v>0</v>
      </c>
      <c r="G40" s="24" t="s">
        <v>77</v>
      </c>
    </row>
    <row r="41" s="1" customFormat="1" ht="25" customHeight="1" spans="1:7">
      <c r="A41" s="11">
        <v>8</v>
      </c>
      <c r="B41" s="19" t="s">
        <v>78</v>
      </c>
      <c r="C41" s="16">
        <v>1</v>
      </c>
      <c r="D41" s="11" t="s">
        <v>11</v>
      </c>
      <c r="E41" s="12">
        <v>0</v>
      </c>
      <c r="F41" s="12">
        <f t="shared" si="2"/>
        <v>0</v>
      </c>
      <c r="G41" s="24" t="s">
        <v>79</v>
      </c>
    </row>
    <row r="42" s="1" customFormat="1" ht="25" customHeight="1" spans="1:7">
      <c r="A42" s="11">
        <v>9</v>
      </c>
      <c r="B42" s="19" t="s">
        <v>80</v>
      </c>
      <c r="C42" s="16">
        <v>1</v>
      </c>
      <c r="D42" s="11" t="s">
        <v>11</v>
      </c>
      <c r="E42" s="12">
        <v>0</v>
      </c>
      <c r="F42" s="12">
        <f t="shared" si="2"/>
        <v>0</v>
      </c>
      <c r="G42" s="24" t="s">
        <v>80</v>
      </c>
    </row>
    <row r="43" s="1" customFormat="1" ht="25" customHeight="1" spans="1:7">
      <c r="A43" s="11"/>
      <c r="B43" s="18" t="s">
        <v>16</v>
      </c>
      <c r="C43" s="11"/>
      <c r="D43" s="11"/>
      <c r="E43" s="12"/>
      <c r="F43" s="8">
        <f>SUM(F34:F42)</f>
        <v>0</v>
      </c>
      <c r="G43" s="11"/>
    </row>
    <row r="44" s="1" customFormat="1" ht="25" customHeight="1" spans="1:7">
      <c r="A44" s="7" t="s">
        <v>81</v>
      </c>
      <c r="B44" s="10" t="s">
        <v>82</v>
      </c>
      <c r="C44" s="11"/>
      <c r="D44" s="11"/>
      <c r="E44" s="12"/>
      <c r="F44" s="12"/>
      <c r="G44" s="11"/>
    </row>
    <row r="45" s="1" customFormat="1" ht="128.25" spans="1:7">
      <c r="A45" s="11">
        <v>1</v>
      </c>
      <c r="B45" s="19" t="s">
        <v>83</v>
      </c>
      <c r="C45" s="16">
        <f>2.4+3</f>
        <v>5.4</v>
      </c>
      <c r="D45" s="11" t="s">
        <v>68</v>
      </c>
      <c r="E45" s="12">
        <v>0</v>
      </c>
      <c r="F45" s="12">
        <f t="shared" ref="F45:F51" si="4">C45*E45</f>
        <v>0</v>
      </c>
      <c r="G45" s="24" t="s">
        <v>84</v>
      </c>
    </row>
    <row r="46" s="1" customFormat="1" ht="42.75" spans="1:7">
      <c r="A46" s="11">
        <v>2</v>
      </c>
      <c r="B46" s="19" t="s">
        <v>85</v>
      </c>
      <c r="C46" s="16">
        <v>1</v>
      </c>
      <c r="D46" s="11" t="s">
        <v>11</v>
      </c>
      <c r="E46" s="12">
        <v>0</v>
      </c>
      <c r="F46" s="12">
        <f t="shared" si="4"/>
        <v>0</v>
      </c>
      <c r="G46" s="24" t="s">
        <v>86</v>
      </c>
    </row>
    <row r="47" s="1" customFormat="1" ht="57" spans="1:7">
      <c r="A47" s="11">
        <v>3</v>
      </c>
      <c r="B47" s="19" t="s">
        <v>87</v>
      </c>
      <c r="C47" s="16">
        <v>1</v>
      </c>
      <c r="D47" s="11" t="s">
        <v>11</v>
      </c>
      <c r="E47" s="12">
        <v>0</v>
      </c>
      <c r="F47" s="12">
        <f t="shared" si="4"/>
        <v>0</v>
      </c>
      <c r="G47" s="24" t="s">
        <v>88</v>
      </c>
    </row>
    <row r="48" s="1" customFormat="1" ht="114" spans="1:7">
      <c r="A48" s="11">
        <v>4</v>
      </c>
      <c r="B48" s="19" t="s">
        <v>89</v>
      </c>
      <c r="C48" s="16">
        <v>3</v>
      </c>
      <c r="D48" s="11" t="s">
        <v>68</v>
      </c>
      <c r="E48" s="12">
        <v>0</v>
      </c>
      <c r="F48" s="12">
        <f t="shared" si="4"/>
        <v>0</v>
      </c>
      <c r="G48" s="24" t="s">
        <v>90</v>
      </c>
    </row>
    <row r="49" s="1" customFormat="1" ht="25" customHeight="1" spans="1:7">
      <c r="A49" s="11">
        <v>5</v>
      </c>
      <c r="B49" s="19" t="s">
        <v>91</v>
      </c>
      <c r="C49" s="16">
        <v>1</v>
      </c>
      <c r="D49" s="11" t="s">
        <v>11</v>
      </c>
      <c r="E49" s="12">
        <v>0</v>
      </c>
      <c r="F49" s="12">
        <f t="shared" si="4"/>
        <v>0</v>
      </c>
      <c r="G49" s="24" t="s">
        <v>92</v>
      </c>
    </row>
    <row r="50" s="1" customFormat="1" ht="25" customHeight="1" spans="1:7">
      <c r="A50" s="11">
        <v>6</v>
      </c>
      <c r="B50" s="19" t="s">
        <v>93</v>
      </c>
      <c r="C50" s="16">
        <v>1</v>
      </c>
      <c r="D50" s="11" t="s">
        <v>11</v>
      </c>
      <c r="E50" s="12">
        <v>0</v>
      </c>
      <c r="F50" s="12">
        <f t="shared" si="4"/>
        <v>0</v>
      </c>
      <c r="G50" s="24" t="s">
        <v>27</v>
      </c>
    </row>
    <row r="51" s="1" customFormat="1" ht="25" customHeight="1" spans="1:7">
      <c r="A51" s="11">
        <v>7</v>
      </c>
      <c r="B51" s="19" t="s">
        <v>80</v>
      </c>
      <c r="C51" s="16">
        <v>1</v>
      </c>
      <c r="D51" s="11" t="s">
        <v>11</v>
      </c>
      <c r="E51" s="12">
        <v>0</v>
      </c>
      <c r="F51" s="12">
        <f t="shared" si="4"/>
        <v>0</v>
      </c>
      <c r="G51" s="24" t="s">
        <v>80</v>
      </c>
    </row>
    <row r="52" s="1" customFormat="1" ht="25" customHeight="1" spans="1:7">
      <c r="A52" s="11"/>
      <c r="B52" s="18" t="s">
        <v>32</v>
      </c>
      <c r="C52" s="11"/>
      <c r="D52" s="11"/>
      <c r="E52" s="12"/>
      <c r="F52" s="8">
        <f>SUM(F44:F50)</f>
        <v>0</v>
      </c>
      <c r="G52" s="24"/>
    </row>
    <row r="53" s="1" customFormat="1" ht="25" customHeight="1" spans="1:7">
      <c r="A53" s="7" t="s">
        <v>94</v>
      </c>
      <c r="B53" s="10" t="s">
        <v>95</v>
      </c>
      <c r="C53" s="11"/>
      <c r="D53" s="11"/>
      <c r="E53" s="12"/>
      <c r="F53" s="12"/>
      <c r="G53" s="13"/>
    </row>
    <row r="54" s="1" customFormat="1" ht="85.5" spans="1:7">
      <c r="A54" s="11"/>
      <c r="B54" s="19" t="s">
        <v>96</v>
      </c>
      <c r="C54" s="20">
        <v>10</v>
      </c>
      <c r="D54" s="16" t="s">
        <v>11</v>
      </c>
      <c r="E54" s="12">
        <v>0</v>
      </c>
      <c r="F54" s="12">
        <f t="shared" ref="F54:F57" si="5">C54*E54</f>
        <v>0</v>
      </c>
      <c r="G54" s="23" t="s">
        <v>97</v>
      </c>
    </row>
    <row r="55" s="1" customFormat="1" ht="26" customHeight="1" spans="1:7">
      <c r="A55" s="11"/>
      <c r="B55" s="19" t="s">
        <v>98</v>
      </c>
      <c r="C55" s="20">
        <v>1</v>
      </c>
      <c r="D55" s="16" t="s">
        <v>99</v>
      </c>
      <c r="E55" s="12">
        <v>0</v>
      </c>
      <c r="F55" s="12">
        <f t="shared" si="5"/>
        <v>0</v>
      </c>
      <c r="G55" s="21" t="s">
        <v>100</v>
      </c>
    </row>
    <row r="56" s="1" customFormat="1" ht="28.5" spans="1:7">
      <c r="A56" s="11"/>
      <c r="B56" s="19" t="s">
        <v>101</v>
      </c>
      <c r="C56" s="20">
        <v>1</v>
      </c>
      <c r="D56" s="16" t="s">
        <v>11</v>
      </c>
      <c r="E56" s="12">
        <v>0</v>
      </c>
      <c r="F56" s="12">
        <f t="shared" si="5"/>
        <v>0</v>
      </c>
      <c r="G56" s="22" t="s">
        <v>102</v>
      </c>
    </row>
    <row r="57" s="1" customFormat="1" ht="25" customHeight="1" spans="1:7">
      <c r="A57" s="11"/>
      <c r="B57" s="19" t="s">
        <v>80</v>
      </c>
      <c r="C57" s="20">
        <v>1</v>
      </c>
      <c r="D57" s="16" t="s">
        <v>11</v>
      </c>
      <c r="E57" s="12">
        <v>0</v>
      </c>
      <c r="F57" s="12">
        <f t="shared" si="5"/>
        <v>0</v>
      </c>
      <c r="G57" s="21" t="s">
        <v>80</v>
      </c>
    </row>
    <row r="58" s="1" customFormat="1" ht="25" customHeight="1" spans="1:7">
      <c r="A58" s="11"/>
      <c r="B58" s="18" t="s">
        <v>32</v>
      </c>
      <c r="C58" s="11"/>
      <c r="D58" s="11"/>
      <c r="E58" s="12"/>
      <c r="F58" s="8">
        <f>SUM(F48:F51)</f>
        <v>0</v>
      </c>
      <c r="G58" s="21"/>
    </row>
    <row r="59" s="1" customFormat="1" ht="25" customHeight="1" spans="1:7">
      <c r="A59" s="7" t="s">
        <v>103</v>
      </c>
      <c r="B59" s="10" t="s">
        <v>104</v>
      </c>
      <c r="C59" s="11"/>
      <c r="D59" s="11"/>
      <c r="E59" s="12"/>
      <c r="F59" s="8"/>
      <c r="G59" s="17"/>
    </row>
    <row r="60" s="1" customFormat="1" ht="171" spans="1:7">
      <c r="A60" s="11">
        <v>1</v>
      </c>
      <c r="B60" s="19" t="s">
        <v>105</v>
      </c>
      <c r="C60" s="11">
        <v>1</v>
      </c>
      <c r="D60" s="11" t="s">
        <v>106</v>
      </c>
      <c r="E60" s="12">
        <v>0</v>
      </c>
      <c r="F60" s="12">
        <f>E60*C60</f>
        <v>0</v>
      </c>
      <c r="G60" s="17" t="s">
        <v>107</v>
      </c>
    </row>
    <row r="61" s="1" customFormat="1" ht="128.25" spans="1:7">
      <c r="A61" s="11">
        <v>2</v>
      </c>
      <c r="B61" s="19" t="s">
        <v>108</v>
      </c>
      <c r="C61" s="11">
        <v>1</v>
      </c>
      <c r="D61" s="11" t="s">
        <v>106</v>
      </c>
      <c r="E61" s="12">
        <v>0</v>
      </c>
      <c r="F61" s="12">
        <f>E61*C61</f>
        <v>0</v>
      </c>
      <c r="G61" s="17" t="s">
        <v>109</v>
      </c>
    </row>
    <row r="62" s="1" customFormat="1" ht="25" customHeight="1" spans="1:7">
      <c r="A62" s="11"/>
      <c r="B62" s="18" t="s">
        <v>32</v>
      </c>
      <c r="C62" s="11"/>
      <c r="D62" s="11"/>
      <c r="E62" s="12"/>
      <c r="F62" s="8">
        <f>SUM(F60:F61)</f>
        <v>0</v>
      </c>
      <c r="G62" s="17"/>
    </row>
    <row r="63" s="1" customFormat="1" ht="25" customHeight="1" spans="1:7">
      <c r="A63" s="25" t="s">
        <v>110</v>
      </c>
      <c r="B63" s="25"/>
      <c r="C63" s="26"/>
      <c r="D63" s="27"/>
      <c r="E63" s="28"/>
      <c r="F63" s="29">
        <f>F62+F58+F52+F43+F32+F29+F24+F18+F13+F6</f>
        <v>0</v>
      </c>
      <c r="G63" s="30"/>
    </row>
    <row r="64" s="1" customFormat="1" ht="25" customHeight="1" spans="1:7">
      <c r="A64" s="25" t="s">
        <v>111</v>
      </c>
      <c r="B64" s="25"/>
      <c r="C64" s="31"/>
      <c r="D64" s="31"/>
      <c r="E64" s="29"/>
      <c r="F64" s="29">
        <f>F63*0.1</f>
        <v>0</v>
      </c>
      <c r="G64" s="32"/>
    </row>
    <row r="65" s="1" customFormat="1" ht="25" customHeight="1" spans="1:7">
      <c r="A65" s="25" t="s">
        <v>112</v>
      </c>
      <c r="B65" s="25"/>
      <c r="C65" s="29"/>
      <c r="D65" s="27"/>
      <c r="E65" s="33"/>
      <c r="F65" s="34">
        <f>(F63+F64)*9%</f>
        <v>0</v>
      </c>
      <c r="G65" s="30" t="s">
        <v>113</v>
      </c>
    </row>
    <row r="66" s="1" customFormat="1" ht="25" customHeight="1" spans="1:7">
      <c r="A66" s="35" t="s">
        <v>114</v>
      </c>
      <c r="B66" s="35"/>
      <c r="C66" s="36"/>
      <c r="D66" s="36"/>
      <c r="E66" s="37"/>
      <c r="F66" s="38">
        <f>SUM(F63:F65)</f>
        <v>0</v>
      </c>
      <c r="G66" s="39"/>
    </row>
    <row r="67" s="1" customFormat="1" ht="25" customHeight="1" spans="1:7">
      <c r="A67" s="40" t="s">
        <v>115</v>
      </c>
      <c r="B67" s="41"/>
      <c r="C67" s="41"/>
      <c r="D67" s="41"/>
      <c r="E67" s="42"/>
      <c r="F67" s="42"/>
      <c r="G67" s="41"/>
    </row>
    <row r="68" s="2" customFormat="1" ht="25" customHeight="1" spans="1:7">
      <c r="A68" s="40" t="s">
        <v>116</v>
      </c>
      <c r="B68" s="41"/>
      <c r="C68" s="41"/>
      <c r="D68" s="41"/>
      <c r="E68" s="42"/>
      <c r="F68" s="42"/>
      <c r="G68" s="41"/>
    </row>
    <row r="72" s="3" customFormat="1" spans="1:7">
      <c r="A72" s="2"/>
      <c r="B72" s="2"/>
      <c r="C72" s="2"/>
      <c r="D72" s="2"/>
      <c r="E72" s="4"/>
      <c r="F72" s="4"/>
      <c r="G72" s="2"/>
    </row>
    <row r="77" s="2" customFormat="1" spans="2:6">
      <c r="B77" s="2" t="s">
        <v>117</v>
      </c>
      <c r="E77" s="4"/>
      <c r="F77" s="4"/>
    </row>
    <row r="87" ht="57.75" customHeight="1"/>
  </sheetData>
  <mergeCells count="7">
    <mergeCell ref="A1:G1"/>
    <mergeCell ref="A63:B63"/>
    <mergeCell ref="A64:B64"/>
    <mergeCell ref="A65:B65"/>
    <mergeCell ref="A66:B66"/>
    <mergeCell ref="A67:G67"/>
    <mergeCell ref="A68:G68"/>
  </mergeCells>
  <pageMargins left="0.314583333333333" right="0.196527777777778" top="0.472222222222222" bottom="0.432638888888889" header="0.275" footer="0.314583333333333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叶意安</cp:lastModifiedBy>
  <dcterms:created xsi:type="dcterms:W3CDTF">2026-05-11T03:35:00Z</dcterms:created>
  <dcterms:modified xsi:type="dcterms:W3CDTF">2026-10-14T01:04:47Z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C5E5D21E2B6845D78AC79B9B678E3008_13</vt:lpwstr>
  </property>
  <property fmtid="{D5CDD505-2E9C-101B-9397-08002B2CF9AE}" pid="3" name="KSOProductBuildVer">
    <vt:lpwstr>2052-11.8.6.9023</vt:lpwstr>
  </property>
  <property fmtid="{D5CDD505-2E9C-101B-9397-08002B2CF9AE}" pid="4" name="CalculationRule">
    <vt:i4>1</vt:i4>
  </property>
</Properties>
</file>